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geosta\OneDrive - Wienerberger AG\PIPELIFE\Pipelife продуктова гама\Форми за заявка\"/>
    </mc:Choice>
  </mc:AlternateContent>
  <bookViews>
    <workbookView xWindow="0" yWindow="0" windowWidth="19200" windowHeight="6930"/>
  </bookViews>
  <sheets>
    <sheet name="Calculator 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7" i="1"/>
  <c r="E28" i="1"/>
  <c r="E24" i="1"/>
  <c r="E23" i="1"/>
  <c r="E22" i="1"/>
  <c r="E21" i="1"/>
  <c r="E20" i="1"/>
  <c r="E25" i="1"/>
  <c r="E17" i="1"/>
  <c r="E16" i="1"/>
  <c r="E15" i="1"/>
  <c r="E14" i="1"/>
  <c r="E13" i="1"/>
  <c r="E12" i="1"/>
  <c r="E19" i="1"/>
  <c r="E18" i="1"/>
  <c r="E26" i="1" l="1"/>
</calcChain>
</file>

<file path=xl/sharedStrings.xml><?xml version="1.0" encoding="utf-8"?>
<sst xmlns="http://schemas.openxmlformats.org/spreadsheetml/2006/main" count="73" uniqueCount="58">
  <si>
    <t>Calculation of modular WWTP capacity to PE</t>
  </si>
  <si>
    <t>Assumptions:</t>
  </si>
  <si>
    <t>Waste water inflow: 150 liter/EW</t>
  </si>
  <si>
    <t>Waste water peak flow: 1/10 x 150 liter/EW</t>
  </si>
  <si>
    <t>Building</t>
  </si>
  <si>
    <t>Users</t>
  </si>
  <si>
    <t>equal to (EW):</t>
  </si>
  <si>
    <t>number of users</t>
  </si>
  <si>
    <t>Total PE</t>
  </si>
  <si>
    <t>Hostel and residential schools (according to equipment)</t>
  </si>
  <si>
    <t>1 bed</t>
  </si>
  <si>
    <t>1 - 3 EW</t>
  </si>
  <si>
    <t>Camping- and tent sites</t>
  </si>
  <si>
    <t xml:space="preserve">2 persons </t>
  </si>
  <si>
    <t>1 EW</t>
  </si>
  <si>
    <t>Restaurants (without kitchen use)</t>
  </si>
  <si>
    <t>3 seats</t>
  </si>
  <si>
    <t>Restaurants (with kitchen use and max. threefold use of 1 seat in 24 hours).                     - Every additional threefold use in 24 hours</t>
  </si>
  <si>
    <t>1 seat</t>
  </si>
  <si>
    <t>Addition</t>
  </si>
  <si>
    <t>Beer-garden/garden-café without kitchen</t>
  </si>
  <si>
    <t>10 seats</t>
  </si>
  <si>
    <t>Club house without kitchen</t>
  </si>
  <si>
    <t>5 users</t>
  </si>
  <si>
    <t xml:space="preserve">Sport fields without restaurant and club house </t>
  </si>
  <si>
    <t>30 seats</t>
  </si>
  <si>
    <t>Factories and workshops without kitchen</t>
  </si>
  <si>
    <t>2 emplyees</t>
  </si>
  <si>
    <t>Office houses without kitchen</t>
  </si>
  <si>
    <t>3 employees</t>
  </si>
  <si>
    <t>Day-care facilities for children and schools (without kitchen)</t>
  </si>
  <si>
    <t xml:space="preserve">3 children or educators </t>
  </si>
  <si>
    <t>Day-care facilities for children and schools (with kitchen)</t>
  </si>
  <si>
    <t xml:space="preserve">2 children or educators </t>
  </si>
  <si>
    <t>Day-crèche/nursery</t>
  </si>
  <si>
    <t>Week-crèche/nursery</t>
  </si>
  <si>
    <t xml:space="preserve">1 children or educators </t>
  </si>
  <si>
    <t>&gt; 50 m²</t>
  </si>
  <si>
    <t>min. 4 EW per apartment</t>
  </si>
  <si>
    <t>&lt; 50 m²</t>
  </si>
  <si>
    <t>min. 2 EW per apartment</t>
  </si>
  <si>
    <t>Residential buildings are to be assessed according the apartment area</t>
  </si>
  <si>
    <t>In case the apartment has more than 2 or 4 EW, the real population shall be used</t>
  </si>
  <si>
    <t xml:space="preserve"> WWTP</t>
  </si>
  <si>
    <t>Project</t>
  </si>
  <si>
    <t>Customer</t>
  </si>
  <si>
    <t>Contacts</t>
  </si>
  <si>
    <t>Date</t>
  </si>
  <si>
    <t>Area, length (L) and  width (B), м</t>
  </si>
  <si>
    <t>L x В</t>
  </si>
  <si>
    <t>Distnace to control switch unit, м</t>
  </si>
  <si>
    <t>L1</t>
  </si>
  <si>
    <t>Traffic load А15, B125, C250, D400 (EN 124)</t>
  </si>
  <si>
    <t>Inlet height, м</t>
  </si>
  <si>
    <t>H1</t>
  </si>
  <si>
    <t>DN Inlet</t>
  </si>
  <si>
    <t>D1</t>
  </si>
  <si>
    <r>
      <t>BOD</t>
    </r>
    <r>
      <rPr>
        <vertAlign val="subscript"/>
        <sz val="14"/>
        <color rgb="FFFF0000"/>
        <rFont val="Microsoft Sans Serif"/>
        <family val="2"/>
        <charset val="204"/>
      </rPr>
      <t>5</t>
    </r>
    <r>
      <rPr>
        <sz val="14"/>
        <color rgb="FFFF0000"/>
        <rFont val="Microsoft Sans Serif"/>
        <family val="2"/>
        <charset val="204"/>
      </rPr>
      <t xml:space="preserve"> 60 g/p/daily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</si>
</sst>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Microsoft Sans Serif"/>
      <family val="2"/>
      <charset val="204"/>
    </font>
    <font>
      <sz val="11"/>
      <color theme="1"/>
      <name val="Microsoft Sans Serif"/>
      <family val="2"/>
      <charset val="204"/>
    </font>
    <font>
      <b/>
      <sz val="12"/>
      <color theme="1"/>
      <name val="Microsoft Sans Serif"/>
      <family val="2"/>
      <charset val="204"/>
    </font>
    <font>
      <u/>
      <sz val="12"/>
      <name val="Microsoft Sans Serif"/>
      <family val="2"/>
      <charset val="204"/>
    </font>
    <font>
      <u/>
      <sz val="10"/>
      <name val="Microsoft Sans Serif"/>
      <family val="2"/>
      <charset val="204"/>
    </font>
    <font>
      <sz val="12"/>
      <name val="Microsoft Sans Serif"/>
      <family val="2"/>
      <charset val="204"/>
    </font>
    <font>
      <sz val="12"/>
      <color indexed="8"/>
      <name val="Microsoft Sans Serif"/>
      <family val="2"/>
      <charset val="204"/>
    </font>
    <font>
      <b/>
      <sz val="12"/>
      <name val="Microsoft Sans Serif"/>
      <family val="2"/>
      <charset val="204"/>
    </font>
    <font>
      <sz val="14"/>
      <color rgb="FFFF0000"/>
      <name val="Microsoft Sans Serif"/>
      <family val="2"/>
      <charset val="204"/>
    </font>
    <font>
      <vertAlign val="subscript"/>
      <sz val="14"/>
      <color rgb="FFFF0000"/>
      <name val="Microsoft Sans Serif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2" fillId="0" borderId="0" xfId="0" applyFont="1" applyBorder="1"/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2" fillId="3" borderId="4" xfId="0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2" fillId="3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 wrapText="1"/>
      <protection locked="0"/>
    </xf>
    <xf numFmtId="0" fontId="1" fillId="3" borderId="5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11</xdr:row>
      <xdr:rowOff>0</xdr:rowOff>
    </xdr:from>
    <xdr:to>
      <xdr:col>7</xdr:col>
      <xdr:colOff>2535595</xdr:colOff>
      <xdr:row>25</xdr:row>
      <xdr:rowOff>95250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056" t="12245" r="22829" b="54800"/>
        <a:stretch>
          <a:fillRect/>
        </a:stretch>
      </xdr:blipFill>
      <xdr:spPr bwMode="auto">
        <a:xfrm>
          <a:off x="10344150" y="1562100"/>
          <a:ext cx="9222145" cy="390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="90" zoomScaleNormal="90" workbookViewId="0">
      <selection activeCell="A20" sqref="A20"/>
    </sheetView>
  </sheetViews>
  <sheetFormatPr defaultColWidth="46.5703125" defaultRowHeight="14.25" x14ac:dyDescent="0.2"/>
  <cols>
    <col min="1" max="1" width="49.7109375" style="1" customWidth="1"/>
    <col min="2" max="2" width="24.28515625" style="1" bestFit="1" customWidth="1"/>
    <col min="3" max="3" width="16.85546875" style="1" customWidth="1"/>
    <col min="4" max="4" width="10.5703125" style="1" customWidth="1"/>
    <col min="5" max="5" width="7.140625" style="1" customWidth="1"/>
    <col min="6" max="6" width="53.7109375" style="1" bestFit="1" customWidth="1"/>
    <col min="7" max="16384" width="46.5703125" style="1"/>
  </cols>
  <sheetData>
    <row r="1" spans="1:6" ht="15.75" x14ac:dyDescent="0.25">
      <c r="A1" s="21" t="s">
        <v>44</v>
      </c>
      <c r="B1" s="39"/>
      <c r="C1" s="40"/>
    </row>
    <row r="2" spans="1:6" ht="15.75" x14ac:dyDescent="0.25">
      <c r="A2" s="22" t="s">
        <v>45</v>
      </c>
      <c r="B2" s="39"/>
      <c r="C2" s="40"/>
      <c r="F2" s="2" t="s">
        <v>0</v>
      </c>
    </row>
    <row r="3" spans="1:6" ht="15.75" x14ac:dyDescent="0.25">
      <c r="A3" s="23" t="s">
        <v>46</v>
      </c>
      <c r="B3" s="39"/>
      <c r="C3" s="40"/>
      <c r="F3" s="3" t="s">
        <v>1</v>
      </c>
    </row>
    <row r="4" spans="1:6" ht="19.5" thickBot="1" x14ac:dyDescent="0.35">
      <c r="A4" s="28" t="s">
        <v>47</v>
      </c>
      <c r="B4" s="41"/>
      <c r="C4" s="42"/>
      <c r="F4" s="31" t="s">
        <v>2</v>
      </c>
    </row>
    <row r="5" spans="1:6" ht="18.75" x14ac:dyDescent="0.3">
      <c r="A5" s="26" t="s">
        <v>48</v>
      </c>
      <c r="B5" s="27" t="s">
        <v>49</v>
      </c>
      <c r="C5" s="33"/>
      <c r="F5" s="31" t="s">
        <v>3</v>
      </c>
    </row>
    <row r="6" spans="1:6" ht="20.25" x14ac:dyDescent="0.2">
      <c r="A6" s="24" t="s">
        <v>50</v>
      </c>
      <c r="B6" s="25" t="s">
        <v>51</v>
      </c>
      <c r="C6" s="34"/>
      <c r="F6" s="32" t="s">
        <v>57</v>
      </c>
    </row>
    <row r="7" spans="1:6" ht="15.75" x14ac:dyDescent="0.2">
      <c r="A7" s="24" t="s">
        <v>52</v>
      </c>
      <c r="B7" s="25"/>
      <c r="C7" s="34"/>
    </row>
    <row r="8" spans="1:6" ht="15.75" x14ac:dyDescent="0.2">
      <c r="A8" s="24" t="s">
        <v>53</v>
      </c>
      <c r="B8" s="25" t="s">
        <v>54</v>
      </c>
      <c r="C8" s="34"/>
    </row>
    <row r="9" spans="1:6" ht="16.5" thickBot="1" x14ac:dyDescent="0.25">
      <c r="A9" s="29" t="s">
        <v>55</v>
      </c>
      <c r="B9" s="30" t="s">
        <v>56</v>
      </c>
      <c r="C9" s="35"/>
    </row>
    <row r="10" spans="1:6" ht="41.25" customHeight="1" x14ac:dyDescent="0.25">
      <c r="A10" s="4" t="s">
        <v>4</v>
      </c>
      <c r="B10" s="5" t="s">
        <v>5</v>
      </c>
      <c r="C10" s="6" t="s">
        <v>6</v>
      </c>
      <c r="D10" s="7" t="s">
        <v>7</v>
      </c>
      <c r="E10" s="8" t="s">
        <v>8</v>
      </c>
    </row>
    <row r="11" spans="1:6" ht="15.75" x14ac:dyDescent="0.2">
      <c r="A11" s="9"/>
      <c r="B11" s="10"/>
      <c r="C11" s="9"/>
      <c r="D11" s="9"/>
      <c r="E11" s="9"/>
    </row>
    <row r="12" spans="1:6" ht="31.5" x14ac:dyDescent="0.2">
      <c r="A12" s="11" t="s">
        <v>9</v>
      </c>
      <c r="B12" s="11" t="s">
        <v>10</v>
      </c>
      <c r="C12" s="12" t="s">
        <v>11</v>
      </c>
      <c r="D12" s="36">
        <v>24</v>
      </c>
      <c r="E12" s="11">
        <f>ROUNDUP(D12/3,0)</f>
        <v>8</v>
      </c>
    </row>
    <row r="13" spans="1:6" ht="15.75" x14ac:dyDescent="0.2">
      <c r="A13" s="11" t="s">
        <v>12</v>
      </c>
      <c r="B13" s="11" t="s">
        <v>13</v>
      </c>
      <c r="C13" s="12" t="s">
        <v>14</v>
      </c>
      <c r="D13" s="36">
        <v>6</v>
      </c>
      <c r="E13" s="11">
        <f>ROUNDUP(D13/2,0)</f>
        <v>3</v>
      </c>
    </row>
    <row r="14" spans="1:6" ht="15.75" x14ac:dyDescent="0.2">
      <c r="A14" s="11" t="s">
        <v>15</v>
      </c>
      <c r="B14" s="11" t="s">
        <v>16</v>
      </c>
      <c r="C14" s="12" t="s">
        <v>14</v>
      </c>
      <c r="D14" s="36">
        <v>0</v>
      </c>
      <c r="E14" s="11">
        <f>ROUNDUP(D14/3,0)</f>
        <v>0</v>
      </c>
    </row>
    <row r="15" spans="1:6" ht="15.75" x14ac:dyDescent="0.2">
      <c r="A15" s="45" t="s">
        <v>17</v>
      </c>
      <c r="B15" s="11" t="s">
        <v>18</v>
      </c>
      <c r="C15" s="12" t="s">
        <v>14</v>
      </c>
      <c r="D15" s="36">
        <v>0</v>
      </c>
      <c r="E15" s="11">
        <f>ROUNDUP(D15/1,0)</f>
        <v>0</v>
      </c>
    </row>
    <row r="16" spans="1:6" ht="15.75" x14ac:dyDescent="0.2">
      <c r="A16" s="46"/>
      <c r="B16" s="11" t="s">
        <v>19</v>
      </c>
      <c r="C16" s="12" t="s">
        <v>14</v>
      </c>
      <c r="D16" s="36">
        <v>0</v>
      </c>
      <c r="E16" s="11">
        <f>ROUNDUP(D16/1,0)</f>
        <v>0</v>
      </c>
    </row>
    <row r="17" spans="1:5" ht="15.75" x14ac:dyDescent="0.2">
      <c r="A17" s="11" t="s">
        <v>20</v>
      </c>
      <c r="B17" s="11" t="s">
        <v>21</v>
      </c>
      <c r="C17" s="12" t="s">
        <v>14</v>
      </c>
      <c r="D17" s="36">
        <v>0</v>
      </c>
      <c r="E17" s="11">
        <f>ROUNDUP(D17/1,0)</f>
        <v>0</v>
      </c>
    </row>
    <row r="18" spans="1:5" ht="15.75" x14ac:dyDescent="0.2">
      <c r="A18" s="11" t="s">
        <v>22</v>
      </c>
      <c r="B18" s="11" t="s">
        <v>23</v>
      </c>
      <c r="C18" s="12" t="s">
        <v>14</v>
      </c>
      <c r="D18" s="36">
        <v>0</v>
      </c>
      <c r="E18" s="11">
        <f>ROUNDUP(D18/5,0)</f>
        <v>0</v>
      </c>
    </row>
    <row r="19" spans="1:5" s="14" customFormat="1" ht="15.75" x14ac:dyDescent="0.2">
      <c r="A19" s="13" t="s">
        <v>24</v>
      </c>
      <c r="B19" s="13" t="s">
        <v>25</v>
      </c>
      <c r="C19" s="12" t="s">
        <v>14</v>
      </c>
      <c r="D19" s="37">
        <v>0</v>
      </c>
      <c r="E19" s="13">
        <f>ROUNDUP(D19/30,0)</f>
        <v>0</v>
      </c>
    </row>
    <row r="20" spans="1:5" ht="15.75" x14ac:dyDescent="0.2">
      <c r="A20" s="11" t="s">
        <v>26</v>
      </c>
      <c r="B20" s="11" t="s">
        <v>27</v>
      </c>
      <c r="C20" s="12" t="s">
        <v>14</v>
      </c>
      <c r="D20" s="36">
        <v>6</v>
      </c>
      <c r="E20" s="11">
        <f>ROUNDUP(D20/2,0)</f>
        <v>3</v>
      </c>
    </row>
    <row r="21" spans="1:5" ht="15.75" x14ac:dyDescent="0.2">
      <c r="A21" s="11" t="s">
        <v>28</v>
      </c>
      <c r="B21" s="11" t="s">
        <v>29</v>
      </c>
      <c r="C21" s="12" t="s">
        <v>14</v>
      </c>
      <c r="D21" s="36">
        <v>0</v>
      </c>
      <c r="E21" s="11">
        <f>ROUNDUP(D21/3,0)</f>
        <v>0</v>
      </c>
    </row>
    <row r="22" spans="1:5" ht="31.5" x14ac:dyDescent="0.2">
      <c r="A22" s="11" t="s">
        <v>30</v>
      </c>
      <c r="B22" s="11" t="s">
        <v>31</v>
      </c>
      <c r="C22" s="12" t="s">
        <v>14</v>
      </c>
      <c r="D22" s="36">
        <v>0</v>
      </c>
      <c r="E22" s="11">
        <f>ROUNDUP(D22/3,0)</f>
        <v>0</v>
      </c>
    </row>
    <row r="23" spans="1:5" ht="31.5" x14ac:dyDescent="0.2">
      <c r="A23" s="11" t="s">
        <v>32</v>
      </c>
      <c r="B23" s="11" t="s">
        <v>33</v>
      </c>
      <c r="C23" s="12" t="s">
        <v>14</v>
      </c>
      <c r="D23" s="36">
        <v>0</v>
      </c>
      <c r="E23" s="11">
        <f>ROUNDUP(D23/2,0)</f>
        <v>0</v>
      </c>
    </row>
    <row r="24" spans="1:5" ht="31.5" x14ac:dyDescent="0.2">
      <c r="A24" s="11" t="s">
        <v>34</v>
      </c>
      <c r="B24" s="11" t="s">
        <v>33</v>
      </c>
      <c r="C24" s="12" t="s">
        <v>14</v>
      </c>
      <c r="D24" s="36">
        <v>0</v>
      </c>
      <c r="E24" s="11">
        <f>ROUNDUP(D24/2,0)</f>
        <v>0</v>
      </c>
    </row>
    <row r="25" spans="1:5" ht="32.25" thickBot="1" x14ac:dyDescent="0.25">
      <c r="A25" s="15" t="s">
        <v>35</v>
      </c>
      <c r="B25" s="15" t="s">
        <v>36</v>
      </c>
      <c r="C25" s="16" t="s">
        <v>14</v>
      </c>
      <c r="D25" s="38">
        <v>0</v>
      </c>
      <c r="E25" s="15">
        <f>ROUNDUP(D25/1,0)</f>
        <v>0</v>
      </c>
    </row>
    <row r="26" spans="1:5" ht="15.75" x14ac:dyDescent="0.2">
      <c r="A26" s="17"/>
      <c r="D26" s="2" t="s">
        <v>43</v>
      </c>
      <c r="E26" s="18">
        <f>SUM(E12:E25)</f>
        <v>14</v>
      </c>
    </row>
    <row r="27" spans="1:5" ht="31.5" x14ac:dyDescent="0.2">
      <c r="A27" s="43" t="s">
        <v>41</v>
      </c>
      <c r="B27" s="11" t="s">
        <v>37</v>
      </c>
      <c r="C27" s="11" t="s">
        <v>38</v>
      </c>
      <c r="D27" s="36">
        <v>0</v>
      </c>
      <c r="E27" s="11">
        <f>IF(D27&lt;50,0,IF(D27&gt;=50&lt;60,4,6))</f>
        <v>0</v>
      </c>
    </row>
    <row r="28" spans="1:5" ht="31.5" x14ac:dyDescent="0.2">
      <c r="A28" s="44"/>
      <c r="B28" s="11" t="s">
        <v>39</v>
      </c>
      <c r="C28" s="11" t="s">
        <v>40</v>
      </c>
      <c r="D28" s="36">
        <v>0</v>
      </c>
      <c r="E28" s="11">
        <f>ROUNDUP(D28/2,0)</f>
        <v>0</v>
      </c>
    </row>
    <row r="29" spans="1:5" ht="32.25" thickBot="1" x14ac:dyDescent="0.3">
      <c r="A29" s="19" t="s">
        <v>42</v>
      </c>
      <c r="B29" s="11" t="s">
        <v>13</v>
      </c>
      <c r="C29" s="12" t="s">
        <v>14</v>
      </c>
      <c r="D29" s="38">
        <v>0</v>
      </c>
      <c r="E29" s="15">
        <f>ROUNDUP(D29/1,0)</f>
        <v>0</v>
      </c>
    </row>
    <row r="30" spans="1:5" x14ac:dyDescent="0.2">
      <c r="A30" s="20"/>
      <c r="B30" s="20"/>
      <c r="C30" s="20"/>
      <c r="D30" s="20"/>
      <c r="E30" s="20"/>
    </row>
    <row r="31" spans="1:5" x14ac:dyDescent="0.2">
      <c r="A31" s="20"/>
      <c r="B31" s="20"/>
      <c r="C31" s="20"/>
      <c r="D31" s="20"/>
      <c r="E31" s="20"/>
    </row>
  </sheetData>
  <sheetProtection algorithmName="SHA-512" hashValue="9J0RKGplpdguOQLhUMhFJO4O/rZpQtEbqiNwqoVKegL+jBfSmQx0oTE60uCgQAu6VwJRaJSgfrPil8Laz00aAw==" saltValue="QsVMsaP/44dfPFQUFTLRPQ==" spinCount="100000" sheet="1" objects="1" scenarios="1"/>
  <mergeCells count="6">
    <mergeCell ref="B1:C1"/>
    <mergeCell ref="B2:C2"/>
    <mergeCell ref="B3:C3"/>
    <mergeCell ref="B4:C4"/>
    <mergeCell ref="A27:A28"/>
    <mergeCell ref="A15:A1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 EN</vt:lpstr>
    </vt:vector>
  </TitlesOfParts>
  <Company>Wienerberger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Georgiev Stanimir</dc:creator>
  <cp:lastModifiedBy>Georgiev Stanimir</cp:lastModifiedBy>
  <dcterms:created xsi:type="dcterms:W3CDTF">2017-03-17T09:14:08Z</dcterms:created>
  <dcterms:modified xsi:type="dcterms:W3CDTF">2017-06-19T12:15:07Z</dcterms:modified>
</cp:coreProperties>
</file>