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wbag-my.sharepoint.com/personal/bilyana_yotova_pipelife_com1/Documents/SM/Website&amp;Rebranding/Website/"/>
    </mc:Choice>
  </mc:AlternateContent>
  <xr:revisionPtr revIDLastSave="0" documentId="8_{98B174A1-0865-4A66-ACD3-F27CDDE3961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Калкулатор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2" l="1"/>
  <c r="E28" i="2"/>
  <c r="E27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26" i="2" l="1"/>
</calcChain>
</file>

<file path=xl/sharedStrings.xml><?xml version="1.0" encoding="utf-8"?>
<sst xmlns="http://schemas.openxmlformats.org/spreadsheetml/2006/main" count="74" uniqueCount="60">
  <si>
    <t>Видове сгради и дейности</t>
  </si>
  <si>
    <t>Единица показател ползватели</t>
  </si>
  <si>
    <t>еквивалент на (ЕЖ):</t>
  </si>
  <si>
    <t>Хотели и пансиони</t>
  </si>
  <si>
    <t>1 легло</t>
  </si>
  <si>
    <t>1 - 3 ЕЖ</t>
  </si>
  <si>
    <t>Къмпинг (палатка или каравана)</t>
  </si>
  <si>
    <t>2 посетители</t>
  </si>
  <si>
    <t>1 ЕЖ</t>
  </si>
  <si>
    <t>Заведение за хранене (без готвене, пакетирани храни )</t>
  </si>
  <si>
    <t>3 места</t>
  </si>
  <si>
    <t>1 място</t>
  </si>
  <si>
    <t>допълнително</t>
  </si>
  <si>
    <t>Питейно заведение (бирария, дискотека, бар) без кухня</t>
  </si>
  <si>
    <t>10места</t>
  </si>
  <si>
    <t>кафене без кухня</t>
  </si>
  <si>
    <t>5 посетители</t>
  </si>
  <si>
    <t>спортни площадки без ресторант и кафене</t>
  </si>
  <si>
    <t>30 места</t>
  </si>
  <si>
    <t>предприятия и работилници без кухня</t>
  </si>
  <si>
    <t>2 служители</t>
  </si>
  <si>
    <t>админитративна сграда без кухня</t>
  </si>
  <si>
    <t>3 служители</t>
  </si>
  <si>
    <t>Занимални и училища без кухня</t>
  </si>
  <si>
    <t>3 деца или възпитатели</t>
  </si>
  <si>
    <t>Занимални и училища с кухня</t>
  </si>
  <si>
    <t>2 деца или възпитатели</t>
  </si>
  <si>
    <t>детски градини и ясли в почивните дни</t>
  </si>
  <si>
    <t>всекидневни детски градини и ясли</t>
  </si>
  <si>
    <t>1 дете или възпитател</t>
  </si>
  <si>
    <t>Еднофамилни къщи и апартаментиare определени съгласно площта им</t>
  </si>
  <si>
    <t>&gt; 50 м²</t>
  </si>
  <si>
    <t>мин. 4 ЕЖ на апартамент</t>
  </si>
  <si>
    <t>&lt; 50 м²</t>
  </si>
  <si>
    <t>мин. 2ЕЖ на апартамент</t>
  </si>
  <si>
    <t>В случай, че апартамента или къщата е с по-голям брой живущи се взима реалният брой на ползвателите (8 живущи-8ЕЖ)</t>
  </si>
  <si>
    <t>Ресторанти (с кухня и изпозване на едно място максимум 3 пъти за денонощие).</t>
  </si>
  <si>
    <t>Всяко допълнително използване на място е три пъти на денонощие</t>
  </si>
  <si>
    <t>Брой ползватели</t>
  </si>
  <si>
    <t>1 живущ</t>
  </si>
  <si>
    <t>Общо ЕЖ</t>
  </si>
  <si>
    <t>L x В</t>
  </si>
  <si>
    <t>Distnace to control switch unit, м</t>
  </si>
  <si>
    <t>L1</t>
  </si>
  <si>
    <t>H1</t>
  </si>
  <si>
    <t>D1</t>
  </si>
  <si>
    <t>Данни за проекта</t>
  </si>
  <si>
    <t>Възложител</t>
  </si>
  <si>
    <t>Контакти</t>
  </si>
  <si>
    <t>Дата на зявката</t>
  </si>
  <si>
    <t>Кота на довеждащия канал спрямо терена, м</t>
  </si>
  <si>
    <t>Диаметър на на довеждащия канал, м</t>
  </si>
  <si>
    <t>Трафик А15, B125, C250  или D400 (БДС EN 124)</t>
  </si>
  <si>
    <t>Площ, Дължина (L) и  широчина (B), м</t>
  </si>
  <si>
    <t>Q максимално часово: 1/10 x 150 л/ЕЖ</t>
  </si>
  <si>
    <r>
      <t>БПК</t>
    </r>
    <r>
      <rPr>
        <vertAlign val="subscript"/>
        <sz val="14"/>
        <color rgb="FFFF0000"/>
        <rFont val="Microsoft Sans Serif"/>
        <family val="2"/>
        <charset val="204"/>
      </rPr>
      <t>5</t>
    </r>
    <r>
      <rPr>
        <sz val="14"/>
        <color rgb="FFFF0000"/>
        <rFont val="Microsoft Sans Serif"/>
        <family val="2"/>
        <charset val="204"/>
      </rPr>
      <t xml:space="preserve"> 60 г/ж/ден</t>
    </r>
  </si>
  <si>
    <t>Разходна норма: 150 л/ЕЖ</t>
  </si>
  <si>
    <t>Прието:</t>
  </si>
  <si>
    <t>ПСОВ</t>
  </si>
  <si>
    <t>Изчисление на модулна ПСОВ - спрямо капацитета 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</si>
</sst>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Microsoft Sans Serif"/>
      <family val="2"/>
      <charset val="204"/>
    </font>
    <font>
      <sz val="11"/>
      <color theme="1"/>
      <name val="Microsoft Sans Serif"/>
      <family val="2"/>
      <charset val="204"/>
    </font>
    <font>
      <b/>
      <sz val="12"/>
      <color theme="1"/>
      <name val="Microsoft Sans Serif"/>
      <family val="2"/>
      <charset val="204"/>
    </font>
    <font>
      <u/>
      <sz val="10"/>
      <name val="Microsoft Sans Serif"/>
      <family val="2"/>
      <charset val="204"/>
    </font>
    <font>
      <sz val="12"/>
      <color indexed="8"/>
      <name val="Microsoft Sans Serif"/>
      <family val="2"/>
      <charset val="204"/>
    </font>
    <font>
      <b/>
      <sz val="12"/>
      <name val="Microsoft Sans Serif"/>
      <family val="2"/>
      <charset val="204"/>
    </font>
    <font>
      <sz val="14"/>
      <color rgb="FFFF0000"/>
      <name val="Microsoft Sans Serif"/>
      <family val="2"/>
      <charset val="204"/>
    </font>
    <font>
      <vertAlign val="subscript"/>
      <sz val="14"/>
      <color rgb="FFFF0000"/>
      <name val="Microsoft Sans Serif"/>
      <family val="2"/>
      <charset val="204"/>
    </font>
    <font>
      <b/>
      <u/>
      <sz val="12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9</xdr:row>
      <xdr:rowOff>5287</xdr:rowOff>
    </xdr:from>
    <xdr:to>
      <xdr:col>6</xdr:col>
      <xdr:colOff>1553634</xdr:colOff>
      <xdr:row>19</xdr:row>
      <xdr:rowOff>146049</xdr:rowOff>
    </xdr:to>
    <xdr:pic>
      <xdr:nvPicPr>
        <xdr:cNvPr id="3" name="Picture 3" descr="oilbox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00" b="19395"/>
        <a:stretch>
          <a:fillRect/>
        </a:stretch>
      </xdr:blipFill>
      <xdr:spPr bwMode="auto">
        <a:xfrm>
          <a:off x="10363200" y="1957912"/>
          <a:ext cx="6248400" cy="302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="85" zoomScaleNormal="85" workbookViewId="0">
      <selection activeCell="D15" sqref="D15"/>
    </sheetView>
  </sheetViews>
  <sheetFormatPr defaultColWidth="46.5703125" defaultRowHeight="15" x14ac:dyDescent="0.25"/>
  <cols>
    <col min="1" max="1" width="55.42578125" bestFit="1" customWidth="1"/>
    <col min="2" max="2" width="26.7109375" customWidth="1"/>
    <col min="3" max="3" width="16.28515625" customWidth="1"/>
    <col min="4" max="4" width="14.42578125" customWidth="1"/>
    <col min="5" max="5" width="8.140625" customWidth="1"/>
    <col min="6" max="6" width="70.5703125" bestFit="1" customWidth="1"/>
  </cols>
  <sheetData>
    <row r="1" spans="1:6" s="13" customFormat="1" ht="15.75" x14ac:dyDescent="0.25">
      <c r="A1" s="16" t="s">
        <v>46</v>
      </c>
      <c r="B1" s="39"/>
      <c r="C1" s="40"/>
      <c r="F1" s="14" t="s">
        <v>59</v>
      </c>
    </row>
    <row r="2" spans="1:6" s="13" customFormat="1" ht="15.75" x14ac:dyDescent="0.25">
      <c r="A2" s="16" t="s">
        <v>47</v>
      </c>
      <c r="B2" s="39"/>
      <c r="C2" s="40"/>
      <c r="F2" s="15" t="s">
        <v>57</v>
      </c>
    </row>
    <row r="3" spans="1:6" s="13" customFormat="1" ht="18.75" x14ac:dyDescent="0.3">
      <c r="A3" s="32" t="s">
        <v>48</v>
      </c>
      <c r="B3" s="39"/>
      <c r="C3" s="40"/>
      <c r="F3" s="23" t="s">
        <v>56</v>
      </c>
    </row>
    <row r="4" spans="1:6" s="13" customFormat="1" ht="19.5" thickBot="1" x14ac:dyDescent="0.35">
      <c r="A4" s="33" t="s">
        <v>49</v>
      </c>
      <c r="B4" s="41"/>
      <c r="C4" s="42"/>
      <c r="F4" s="23" t="s">
        <v>54</v>
      </c>
    </row>
    <row r="5" spans="1:6" s="13" customFormat="1" ht="20.25" x14ac:dyDescent="0.2">
      <c r="A5" s="19" t="s">
        <v>53</v>
      </c>
      <c r="B5" s="20" t="s">
        <v>41</v>
      </c>
      <c r="C5" s="25"/>
      <c r="F5" s="24" t="s">
        <v>55</v>
      </c>
    </row>
    <row r="6" spans="1:6" s="13" customFormat="1" ht="15.75" x14ac:dyDescent="0.2">
      <c r="A6" s="17" t="s">
        <v>42</v>
      </c>
      <c r="B6" s="18" t="s">
        <v>43</v>
      </c>
      <c r="C6" s="26"/>
    </row>
    <row r="7" spans="1:6" s="13" customFormat="1" ht="15.75" x14ac:dyDescent="0.2">
      <c r="A7" s="17" t="s">
        <v>52</v>
      </c>
      <c r="B7" s="18"/>
      <c r="C7" s="26"/>
    </row>
    <row r="8" spans="1:6" s="13" customFormat="1" ht="15.75" x14ac:dyDescent="0.2">
      <c r="A8" s="17" t="s">
        <v>50</v>
      </c>
      <c r="B8" s="18" t="s">
        <v>44</v>
      </c>
      <c r="C8" s="26"/>
    </row>
    <row r="9" spans="1:6" s="13" customFormat="1" ht="16.5" thickBot="1" x14ac:dyDescent="0.25">
      <c r="A9" s="21" t="s">
        <v>51</v>
      </c>
      <c r="B9" s="22" t="s">
        <v>45</v>
      </c>
      <c r="C9" s="27"/>
    </row>
    <row r="10" spans="1:6" ht="47.25" x14ac:dyDescent="0.25">
      <c r="A10" s="5" t="s">
        <v>0</v>
      </c>
      <c r="B10" s="5" t="s">
        <v>1</v>
      </c>
      <c r="C10" s="5" t="s">
        <v>2</v>
      </c>
      <c r="D10" s="5" t="s">
        <v>38</v>
      </c>
      <c r="E10" s="5" t="s">
        <v>40</v>
      </c>
    </row>
    <row r="11" spans="1:6" ht="15.75" x14ac:dyDescent="0.25">
      <c r="A11" s="6"/>
      <c r="B11" s="7"/>
      <c r="C11" s="6"/>
      <c r="D11" s="6"/>
      <c r="E11" s="6"/>
    </row>
    <row r="12" spans="1:6" x14ac:dyDescent="0.25">
      <c r="A12" s="8" t="s">
        <v>3</v>
      </c>
      <c r="B12" s="8" t="s">
        <v>4</v>
      </c>
      <c r="C12" s="9" t="s">
        <v>5</v>
      </c>
      <c r="D12" s="34">
        <v>30</v>
      </c>
      <c r="E12" s="8">
        <f>ROUNDUP(D12/3,0)</f>
        <v>10</v>
      </c>
    </row>
    <row r="13" spans="1:6" x14ac:dyDescent="0.25">
      <c r="A13" s="8" t="s">
        <v>6</v>
      </c>
      <c r="B13" s="8" t="s">
        <v>7</v>
      </c>
      <c r="C13" s="9" t="s">
        <v>8</v>
      </c>
      <c r="D13" s="34">
        <v>0</v>
      </c>
      <c r="E13" s="8">
        <f>ROUNDUP(D13/2,0)</f>
        <v>0</v>
      </c>
    </row>
    <row r="14" spans="1:6" ht="30" x14ac:dyDescent="0.25">
      <c r="A14" s="8" t="s">
        <v>9</v>
      </c>
      <c r="B14" s="8" t="s">
        <v>10</v>
      </c>
      <c r="C14" s="9" t="s">
        <v>8</v>
      </c>
      <c r="D14" s="34">
        <v>6</v>
      </c>
      <c r="E14" s="8">
        <f>ROUNDUP(D14/3,0)</f>
        <v>2</v>
      </c>
    </row>
    <row r="15" spans="1:6" ht="30" x14ac:dyDescent="0.25">
      <c r="A15" s="8" t="s">
        <v>36</v>
      </c>
      <c r="B15" s="8" t="s">
        <v>11</v>
      </c>
      <c r="C15" s="9" t="s">
        <v>8</v>
      </c>
      <c r="D15" s="34">
        <v>0</v>
      </c>
      <c r="E15" s="8">
        <f>ROUNDUP(D15/1,0)</f>
        <v>0</v>
      </c>
    </row>
    <row r="16" spans="1:6" ht="30" x14ac:dyDescent="0.25">
      <c r="A16" s="8" t="s">
        <v>37</v>
      </c>
      <c r="B16" s="8" t="s">
        <v>12</v>
      </c>
      <c r="C16" s="9" t="s">
        <v>8</v>
      </c>
      <c r="D16" s="34">
        <v>0</v>
      </c>
      <c r="E16" s="8">
        <f>ROUNDUP(D16/1,0)</f>
        <v>0</v>
      </c>
    </row>
    <row r="17" spans="1:5" ht="30" x14ac:dyDescent="0.25">
      <c r="A17" s="8" t="s">
        <v>13</v>
      </c>
      <c r="B17" s="8" t="s">
        <v>14</v>
      </c>
      <c r="C17" s="9" t="s">
        <v>8</v>
      </c>
      <c r="D17" s="34">
        <v>0</v>
      </c>
      <c r="E17" s="8">
        <f>ROUNDUP(D17/1,0)</f>
        <v>0</v>
      </c>
    </row>
    <row r="18" spans="1:5" x14ac:dyDescent="0.25">
      <c r="A18" s="8" t="s">
        <v>15</v>
      </c>
      <c r="B18" s="8" t="s">
        <v>16</v>
      </c>
      <c r="C18" s="9" t="s">
        <v>8</v>
      </c>
      <c r="D18" s="34">
        <v>0</v>
      </c>
      <c r="E18" s="8">
        <f>ROUNDUP(D18/5,0)</f>
        <v>0</v>
      </c>
    </row>
    <row r="19" spans="1:5" s="4" customFormat="1" x14ac:dyDescent="0.25">
      <c r="A19" s="10" t="s">
        <v>17</v>
      </c>
      <c r="B19" s="10" t="s">
        <v>18</v>
      </c>
      <c r="C19" s="9" t="s">
        <v>8</v>
      </c>
      <c r="D19" s="35">
        <v>0</v>
      </c>
      <c r="E19" s="10">
        <f>ROUNDUP(D19/30,0)</f>
        <v>0</v>
      </c>
    </row>
    <row r="20" spans="1:5" x14ac:dyDescent="0.25">
      <c r="A20" s="8" t="s">
        <v>19</v>
      </c>
      <c r="B20" s="8" t="s">
        <v>20</v>
      </c>
      <c r="C20" s="9" t="s">
        <v>8</v>
      </c>
      <c r="D20" s="34">
        <v>6</v>
      </c>
      <c r="E20" s="8">
        <f>ROUNDUP(D20/2,0)</f>
        <v>3</v>
      </c>
    </row>
    <row r="21" spans="1:5" x14ac:dyDescent="0.25">
      <c r="A21" s="8" t="s">
        <v>21</v>
      </c>
      <c r="B21" s="8" t="s">
        <v>22</v>
      </c>
      <c r="C21" s="9" t="s">
        <v>8</v>
      </c>
      <c r="D21" s="34">
        <v>0</v>
      </c>
      <c r="E21" s="8">
        <f>ROUNDUP(D21/3,0)</f>
        <v>0</v>
      </c>
    </row>
    <row r="22" spans="1:5" x14ac:dyDescent="0.25">
      <c r="A22" s="8" t="s">
        <v>23</v>
      </c>
      <c r="B22" s="8" t="s">
        <v>24</v>
      </c>
      <c r="C22" s="9" t="s">
        <v>8</v>
      </c>
      <c r="D22" s="34">
        <v>0</v>
      </c>
      <c r="E22" s="8">
        <f>ROUNDUP(D22/3,0)</f>
        <v>0</v>
      </c>
    </row>
    <row r="23" spans="1:5" x14ac:dyDescent="0.25">
      <c r="A23" s="8" t="s">
        <v>25</v>
      </c>
      <c r="B23" s="8" t="s">
        <v>26</v>
      </c>
      <c r="C23" s="9" t="s">
        <v>8</v>
      </c>
      <c r="D23" s="34">
        <v>0</v>
      </c>
      <c r="E23" s="8">
        <f>ROUNDUP(D23/2,0)</f>
        <v>0</v>
      </c>
    </row>
    <row r="24" spans="1:5" x14ac:dyDescent="0.25">
      <c r="A24" s="8" t="s">
        <v>27</v>
      </c>
      <c r="B24" s="8" t="s">
        <v>26</v>
      </c>
      <c r="C24" s="9" t="s">
        <v>8</v>
      </c>
      <c r="D24" s="34">
        <v>0</v>
      </c>
      <c r="E24" s="8">
        <f>ROUNDUP(D24/2,0)</f>
        <v>0</v>
      </c>
    </row>
    <row r="25" spans="1:5" ht="15.75" thickBot="1" x14ac:dyDescent="0.3">
      <c r="A25" s="11" t="s">
        <v>28</v>
      </c>
      <c r="B25" s="11" t="s">
        <v>29</v>
      </c>
      <c r="C25" s="12" t="s">
        <v>8</v>
      </c>
      <c r="D25" s="36">
        <v>0</v>
      </c>
      <c r="E25" s="29">
        <f>ROUNDUP(D25/1,0)</f>
        <v>0</v>
      </c>
    </row>
    <row r="26" spans="1:5" ht="16.5" thickBot="1" x14ac:dyDescent="0.3">
      <c r="A26" s="1"/>
      <c r="B26" s="1"/>
      <c r="C26" s="2"/>
      <c r="D26" s="30" t="s">
        <v>58</v>
      </c>
      <c r="E26" s="31">
        <f>SUM(E12:E25)</f>
        <v>15</v>
      </c>
    </row>
    <row r="27" spans="1:5" ht="30" x14ac:dyDescent="0.25">
      <c r="A27" s="8" t="s">
        <v>30</v>
      </c>
      <c r="B27" s="8" t="s">
        <v>31</v>
      </c>
      <c r="C27" s="8" t="s">
        <v>32</v>
      </c>
      <c r="D27" s="37">
        <v>0</v>
      </c>
      <c r="E27" s="28">
        <f>IF(D27&lt;50,0,IF(D27&gt;=50&lt;60,4,6))</f>
        <v>0</v>
      </c>
    </row>
    <row r="28" spans="1:5" ht="30" x14ac:dyDescent="0.25">
      <c r="A28" s="8"/>
      <c r="B28" s="8" t="s">
        <v>33</v>
      </c>
      <c r="C28" s="8" t="s">
        <v>34</v>
      </c>
      <c r="D28" s="34">
        <v>0</v>
      </c>
      <c r="E28" s="8">
        <f>ROUNDUP(D28/2,0)</f>
        <v>0</v>
      </c>
    </row>
    <row r="29" spans="1:5" ht="45.75" thickBot="1" x14ac:dyDescent="0.3">
      <c r="A29" s="11" t="s">
        <v>35</v>
      </c>
      <c r="B29" s="11" t="s">
        <v>39</v>
      </c>
      <c r="C29" s="12" t="s">
        <v>8</v>
      </c>
      <c r="D29" s="38">
        <v>0</v>
      </c>
      <c r="E29" s="11">
        <f>ROUNDUP(D29/1,0)</f>
        <v>0</v>
      </c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</sheetData>
  <sheetProtection algorithmName="SHA-512" hashValue="jk3TMUf7PB/0QUGE3z+1YVe/XFKN1pNvATMCQZ65Auhg4fmGYbG7QrqS+tEyJHFLZNkUWcwdr5/dyNGpktjS7A==" saltValue="FDZQ2EvPDMyli/iZSTGnwA==" spinCount="100000" sheet="1" objects="1" scenarios="1"/>
  <mergeCells count="4">
    <mergeCell ref="B1:C1"/>
    <mergeCell ref="B2:C2"/>
    <mergeCell ref="B3:C3"/>
    <mergeCell ref="B4:C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DE55FEBE08354DAA6A1AA6282B7CE5" ma:contentTypeVersion="13" ma:contentTypeDescription="Ein neues Dokument erstellen." ma:contentTypeScope="" ma:versionID="40a7359b56c2147f0382d35f4c5eb966">
  <xsd:schema xmlns:xsd="http://www.w3.org/2001/XMLSchema" xmlns:xs="http://www.w3.org/2001/XMLSchema" xmlns:p="http://schemas.microsoft.com/office/2006/metadata/properties" xmlns:ns3="e1c8e0d1-91c6-48e3-868c-5ef4fa78a239" xmlns:ns4="d19d867c-608c-4b66-8de5-7e4c9c185dfa" targetNamespace="http://schemas.microsoft.com/office/2006/metadata/properties" ma:root="true" ma:fieldsID="bda29181513cdfe9c43f54815a06da05" ns3:_="" ns4:_="">
    <xsd:import namespace="e1c8e0d1-91c6-48e3-868c-5ef4fa78a239"/>
    <xsd:import namespace="d19d867c-608c-4b66-8de5-7e4c9c185d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e0d1-91c6-48e3-868c-5ef4fa78a2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d867c-608c-4b66-8de5-7e4c9c185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4A575-9E81-439B-B03A-11A5FAAA6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8e0d1-91c6-48e3-868c-5ef4fa78a239"/>
    <ds:schemaRef ds:uri="d19d867c-608c-4b66-8de5-7e4c9c185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E006D-EC8A-4DD5-A692-7A6AF0AA9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967F8-68B4-4856-A6E8-41408140B92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19d867c-608c-4b66-8de5-7e4c9c185dfa"/>
    <ds:schemaRef ds:uri="http://purl.org/dc/elements/1.1/"/>
    <ds:schemaRef ds:uri="http://schemas.microsoft.com/office/2006/metadata/properties"/>
    <ds:schemaRef ds:uri="http://schemas.microsoft.com/office/2006/documentManagement/types"/>
    <ds:schemaRef ds:uri="e1c8e0d1-91c6-48e3-868c-5ef4fa78a23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Калкулатор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Georgiev Stanimir</dc:creator>
  <cp:lastModifiedBy>Bilyana Yotova</cp:lastModifiedBy>
  <dcterms:created xsi:type="dcterms:W3CDTF">2017-03-17T09:14:08Z</dcterms:created>
  <dcterms:modified xsi:type="dcterms:W3CDTF">2020-11-16T11:06:03Z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0x0101008CDE55FEBE08354DAA6A1AA6282B7CE5</vt:lpwstr>
  </property>
</Properties>
</file>